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<sst xmlns="http://schemas.openxmlformats.org/spreadsheetml/2006/main" count="88" uniqueCount="49">
  <si>
    <t>onder de 10 in.</t>
  </si>
  <si>
    <t>berekend</t>
  </si>
  <si>
    <t>verschil</t>
  </si>
  <si>
    <t>antwoord</t>
  </si>
  <si>
    <t>absoluut</t>
  </si>
  <si>
    <t>a</t>
  </si>
  <si>
    <t xml:space="preserve">andere getallen invoert, kun je nog een </t>
  </si>
  <si>
    <t>keer oefenen.</t>
  </si>
  <si>
    <t>naar boven</t>
  </si>
  <si>
    <t>©  2000  R. van Valburch</t>
  </si>
  <si>
    <t>RH16-431</t>
  </si>
  <si>
    <t>De verkoopprijs is</t>
  </si>
  <si>
    <t>De inkoopprijs is</t>
  </si>
  <si>
    <t>EUR per stuk</t>
  </si>
  <si>
    <t>De constante bedrijfskosten zijn</t>
  </si>
  <si>
    <t>De variabele bedrijfskosten zijn</t>
  </si>
  <si>
    <t>Een handelsonderneming berekent de verkoopprijs</t>
  </si>
  <si>
    <t>met een opslag voor brutowinst op de inkoopprijs.</t>
  </si>
  <si>
    <t>De bedrijfskosten bestaan uit een constant en een variabel deel.</t>
  </si>
  <si>
    <t>Het bedrijf handelt in slechts een soort producten.</t>
  </si>
  <si>
    <t>EUR per periode</t>
  </si>
  <si>
    <t>de break even afzet is</t>
  </si>
  <si>
    <t>de break even omzet bedraagt</t>
  </si>
  <si>
    <t>de gewenste omzet bedraagt</t>
  </si>
  <si>
    <t>De gewenste nettowinst is minimaal</t>
  </si>
  <si>
    <t>stuks per periode</t>
  </si>
  <si>
    <t>EUR per stuk.</t>
  </si>
  <si>
    <t>b</t>
  </si>
  <si>
    <t>de gewenste afzet is</t>
  </si>
  <si>
    <t>c</t>
  </si>
  <si>
    <t>.</t>
  </si>
  <si>
    <t>en 16-3 (blz. 298).</t>
  </si>
  <si>
    <t>Als het nog niet goed gaat, bestudeer dan</t>
  </si>
  <si>
    <t>Als je het programma verlaat, sla het dan NIET op.</t>
  </si>
  <si>
    <t>4  verschillende getallen (positief, geheel)</t>
  </si>
  <si>
    <t>in het boek de  voorbeelden 16-2 (blz. 294)</t>
  </si>
  <si>
    <t>Voer in de gele cellen</t>
  </si>
  <si>
    <t>Geef je antwoorden in de gele cellen.</t>
  </si>
  <si>
    <t>Verander niets buiten de gele cellen.</t>
  </si>
  <si>
    <t>Rendement Havo</t>
  </si>
  <si>
    <t>Extra vraagstukken bij hoofdstuk 16</t>
  </si>
  <si>
    <t>Als je hieronder</t>
  </si>
  <si>
    <t>De constante bedrijfskosten bedragen</t>
  </si>
  <si>
    <t xml:space="preserve">Het is gewoonte om de break-evenafzet naar beneden af te ronden. </t>
  </si>
  <si>
    <t>de break-evenafzet is</t>
  </si>
  <si>
    <t>de break-evenomzet bedraagt</t>
  </si>
  <si>
    <t xml:space="preserve">Als je bij de berekening van de omzet een vermenigvuldiging maakt, </t>
  </si>
  <si>
    <t>reken dan met niet- of weinig afgeronde getallen.</t>
  </si>
  <si>
    <t>Dit programma rekent slordig afronden van de afzet niet fout.</t>
  </si>
</sst>
</file>

<file path=xl/styles.xml><?xml version="1.0" encoding="utf-8"?>
<styleSheet xmlns="http://schemas.openxmlformats.org/spreadsheetml/2006/main">
  <numFmts count="11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0.0"/>
    <numFmt numFmtId="165" formatCode="0.000"/>
    <numFmt numFmtId="166" formatCode="#,##0.0"/>
  </numFmts>
  <fonts count="24">
    <font>
      <sz val="10"/>
      <name val="Arial"/>
      <family val="0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24"/>
      <color indexed="12"/>
      <name val="Times New Roman"/>
      <family val="1"/>
    </font>
    <font>
      <b/>
      <sz val="18"/>
      <color indexed="12"/>
      <name val="Times New Roman"/>
      <family val="1"/>
    </font>
    <font>
      <b/>
      <u val="single"/>
      <sz val="16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24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" fontId="5" fillId="0" borderId="0" xfId="0" applyNumberFormat="1" applyFont="1" applyFill="1" applyAlignment="1" applyProtection="1">
      <alignment horizontal="left"/>
      <protection hidden="1" locked="0"/>
    </xf>
    <xf numFmtId="4" fontId="5" fillId="0" borderId="0" xfId="0" applyNumberFormat="1" applyFont="1" applyFill="1" applyAlignment="1" applyProtection="1">
      <alignment/>
      <protection hidden="1"/>
    </xf>
    <xf numFmtId="4" fontId="8" fillId="0" borderId="0" xfId="0" applyNumberFormat="1" applyFont="1" applyFill="1" applyAlignment="1" applyProtection="1">
      <alignment/>
      <protection hidden="1"/>
    </xf>
    <xf numFmtId="4" fontId="6" fillId="0" borderId="0" xfId="0" applyNumberFormat="1" applyFont="1" applyFill="1" applyAlignment="1" applyProtection="1">
      <alignment/>
      <protection hidden="1"/>
    </xf>
    <xf numFmtId="4" fontId="18" fillId="0" borderId="0" xfId="0" applyNumberFormat="1" applyFont="1" applyFill="1" applyAlignment="1" applyProtection="1">
      <alignment/>
      <protection hidden="1"/>
    </xf>
    <xf numFmtId="4" fontId="11" fillId="0" borderId="0" xfId="0" applyNumberFormat="1" applyFont="1" applyFill="1" applyAlignment="1" applyProtection="1">
      <alignment horizontal="left"/>
      <protection hidden="1" locked="0"/>
    </xf>
    <xf numFmtId="4" fontId="11" fillId="0" borderId="0" xfId="0" applyNumberFormat="1" applyFont="1" applyFill="1" applyAlignment="1" applyProtection="1">
      <alignment/>
      <protection hidden="1"/>
    </xf>
    <xf numFmtId="4" fontId="19" fillId="0" borderId="0" xfId="0" applyNumberFormat="1" applyFont="1" applyFill="1" applyAlignment="1" applyProtection="1">
      <alignment/>
      <protection hidden="1"/>
    </xf>
    <xf numFmtId="4" fontId="12" fillId="0" borderId="0" xfId="0" applyNumberFormat="1" applyFont="1" applyFill="1" applyAlignment="1" applyProtection="1">
      <alignment horizontal="left"/>
      <protection hidden="1" locked="0"/>
    </xf>
    <xf numFmtId="4" fontId="12" fillId="0" borderId="0" xfId="0" applyNumberFormat="1" applyFont="1" applyFill="1" applyAlignment="1" applyProtection="1">
      <alignment/>
      <protection hidden="1"/>
    </xf>
    <xf numFmtId="4" fontId="20" fillId="0" borderId="0" xfId="0" applyNumberFormat="1" applyFont="1" applyFill="1" applyAlignment="1" applyProtection="1">
      <alignment/>
      <protection hidden="1"/>
    </xf>
    <xf numFmtId="4" fontId="1" fillId="0" borderId="0" xfId="0" applyNumberFormat="1" applyFont="1" applyFill="1" applyAlignment="1" applyProtection="1">
      <alignment/>
      <protection hidden="1"/>
    </xf>
    <xf numFmtId="4" fontId="1" fillId="0" borderId="0" xfId="0" applyNumberFormat="1" applyFont="1" applyFill="1" applyAlignment="1" applyProtection="1">
      <alignment horizontal="left"/>
      <protection hidden="1" locked="0"/>
    </xf>
    <xf numFmtId="4" fontId="21" fillId="0" borderId="0" xfId="0" applyNumberFormat="1" applyFont="1" applyFill="1" applyAlignment="1" applyProtection="1">
      <alignment/>
      <protection hidden="1"/>
    </xf>
    <xf numFmtId="4" fontId="7" fillId="0" borderId="0" xfId="0" applyNumberFormat="1" applyFont="1" applyFill="1" applyAlignment="1" applyProtection="1">
      <alignment/>
      <protection hidden="1"/>
    </xf>
    <xf numFmtId="4" fontId="7" fillId="0" borderId="0" xfId="0" applyNumberFormat="1" applyFont="1" applyFill="1" applyAlignment="1" applyProtection="1">
      <alignment horizontal="left"/>
      <protection hidden="1" locked="0"/>
    </xf>
    <xf numFmtId="4" fontId="22" fillId="0" borderId="0" xfId="0" applyNumberFormat="1" applyFont="1" applyFill="1" applyAlignment="1" applyProtection="1">
      <alignment/>
      <protection hidden="1"/>
    </xf>
    <xf numFmtId="4" fontId="14" fillId="0" borderId="0" xfId="0" applyNumberFormat="1" applyFont="1" applyFill="1" applyAlignment="1" applyProtection="1">
      <alignment/>
      <protection hidden="1"/>
    </xf>
    <xf numFmtId="4" fontId="14" fillId="2" borderId="1" xfId="0" applyNumberFormat="1" applyFont="1" applyFill="1" applyBorder="1" applyAlignment="1" applyProtection="1">
      <alignment/>
      <protection hidden="1"/>
    </xf>
    <xf numFmtId="4" fontId="14" fillId="2" borderId="2" xfId="0" applyNumberFormat="1" applyFont="1" applyFill="1" applyBorder="1" applyAlignment="1" applyProtection="1">
      <alignment/>
      <protection hidden="1"/>
    </xf>
    <xf numFmtId="4" fontId="14" fillId="2" borderId="3" xfId="0" applyNumberFormat="1" applyFont="1" applyFill="1" applyBorder="1" applyAlignment="1" applyProtection="1">
      <alignment/>
      <protection hidden="1"/>
    </xf>
    <xf numFmtId="4" fontId="14" fillId="0" borderId="0" xfId="0" applyNumberFormat="1" applyFont="1" applyFill="1" applyAlignment="1" applyProtection="1">
      <alignment horizontal="left"/>
      <protection hidden="1" locked="0"/>
    </xf>
    <xf numFmtId="4" fontId="15" fillId="0" borderId="0" xfId="0" applyNumberFormat="1" applyFont="1" applyFill="1" applyAlignment="1" applyProtection="1">
      <alignment/>
      <protection hidden="1"/>
    </xf>
    <xf numFmtId="4" fontId="23" fillId="0" borderId="0" xfId="0" applyNumberFormat="1" applyFont="1" applyFill="1" applyAlignment="1" applyProtection="1">
      <alignment horizontal="left"/>
      <protection hidden="1" locked="0"/>
    </xf>
    <xf numFmtId="4" fontId="23" fillId="0" borderId="0" xfId="0" applyNumberFormat="1" applyFont="1" applyFill="1" applyAlignment="1" applyProtection="1">
      <alignment/>
      <protection hidden="1"/>
    </xf>
    <xf numFmtId="4" fontId="14" fillId="2" borderId="4" xfId="0" applyNumberFormat="1" applyFont="1" applyFill="1" applyBorder="1" applyAlignment="1" applyProtection="1">
      <alignment/>
      <protection hidden="1"/>
    </xf>
    <xf numFmtId="4" fontId="5" fillId="2" borderId="5" xfId="0" applyNumberFormat="1" applyFont="1" applyFill="1" applyBorder="1" applyAlignment="1" applyProtection="1">
      <alignment/>
      <protection hidden="1"/>
    </xf>
    <xf numFmtId="4" fontId="5" fillId="2" borderId="6" xfId="0" applyNumberFormat="1" applyFont="1" applyFill="1" applyBorder="1" applyAlignment="1" applyProtection="1">
      <alignment/>
      <protection hidden="1"/>
    </xf>
    <xf numFmtId="4" fontId="18" fillId="0" borderId="0" xfId="0" applyNumberFormat="1" applyFont="1" applyFill="1" applyAlignment="1" applyProtection="1">
      <alignment horizontal="left"/>
      <protection hidden="1" locked="0"/>
    </xf>
    <xf numFmtId="3" fontId="5" fillId="3" borderId="7" xfId="0" applyNumberFormat="1" applyFont="1" applyFill="1" applyBorder="1" applyAlignment="1" applyProtection="1">
      <alignment/>
      <protection hidden="1" locked="0"/>
    </xf>
    <xf numFmtId="4" fontId="6" fillId="0" borderId="0" xfId="0" applyNumberFormat="1" applyFont="1" applyFill="1" applyAlignment="1" applyProtection="1">
      <alignment/>
      <protection hidden="1" locked="0"/>
    </xf>
    <xf numFmtId="4" fontId="5" fillId="0" borderId="0" xfId="0" applyNumberFormat="1" applyFont="1" applyFill="1" applyAlignment="1" applyProtection="1">
      <alignment/>
      <protection hidden="1" locked="0"/>
    </xf>
    <xf numFmtId="4" fontId="18" fillId="0" borderId="0" xfId="0" applyNumberFormat="1" applyFont="1" applyFill="1" applyAlignment="1" applyProtection="1">
      <alignment/>
      <protection hidden="1" locked="0"/>
    </xf>
    <xf numFmtId="4" fontId="5" fillId="3" borderId="7" xfId="0" applyNumberFormat="1" applyFont="1" applyFill="1" applyBorder="1" applyAlignment="1" applyProtection="1">
      <alignment/>
      <protection hidden="1" locked="0"/>
    </xf>
    <xf numFmtId="4" fontId="17" fillId="0" borderId="0" xfId="0" applyNumberFormat="1" applyFont="1" applyFill="1" applyAlignment="1" applyProtection="1">
      <alignment/>
      <protection hidden="1"/>
    </xf>
    <xf numFmtId="3" fontId="16" fillId="2" borderId="2" xfId="0" applyNumberFormat="1" applyFont="1" applyFill="1" applyBorder="1" applyAlignment="1" applyProtection="1">
      <alignment/>
      <protection hidden="1"/>
    </xf>
    <xf numFmtId="4" fontId="16" fillId="2" borderId="3" xfId="0" applyNumberFormat="1" applyFont="1" applyFill="1" applyBorder="1" applyAlignment="1" applyProtection="1">
      <alignment horizontal="left"/>
      <protection hidden="1" locked="0"/>
    </xf>
    <xf numFmtId="4" fontId="14" fillId="2" borderId="5" xfId="0" applyNumberFormat="1" applyFont="1" applyFill="1" applyBorder="1" applyAlignment="1" applyProtection="1">
      <alignment/>
      <protection hidden="1"/>
    </xf>
    <xf numFmtId="4" fontId="16" fillId="2" borderId="5" xfId="0" applyNumberFormat="1" applyFont="1" applyFill="1" applyBorder="1" applyAlignment="1" applyProtection="1">
      <alignment/>
      <protection hidden="1"/>
    </xf>
    <xf numFmtId="4" fontId="16" fillId="2" borderId="6" xfId="0" applyNumberFormat="1" applyFont="1" applyFill="1" applyBorder="1" applyAlignment="1" applyProtection="1">
      <alignment/>
      <protection hidden="1"/>
    </xf>
    <xf numFmtId="4" fontId="5" fillId="0" borderId="0" xfId="0" applyNumberFormat="1" applyFont="1" applyFill="1" applyBorder="1" applyAlignment="1" applyProtection="1">
      <alignment/>
      <protection hidden="1"/>
    </xf>
    <xf numFmtId="4" fontId="6" fillId="0" borderId="0" xfId="0" applyNumberFormat="1" applyFont="1" applyFill="1" applyAlignment="1" applyProtection="1">
      <alignment horizontal="left"/>
      <protection hidden="1" locked="0"/>
    </xf>
    <xf numFmtId="4" fontId="9" fillId="0" borderId="0" xfId="0" applyNumberFormat="1" applyFont="1" applyFill="1" applyAlignment="1" applyProtection="1">
      <alignment/>
      <protection hidden="1"/>
    </xf>
    <xf numFmtId="4" fontId="9" fillId="0" borderId="0" xfId="0" applyNumberFormat="1" applyFont="1" applyFill="1" applyAlignment="1" applyProtection="1">
      <alignment horizontal="left"/>
      <protection hidden="1" locked="0"/>
    </xf>
    <xf numFmtId="4" fontId="4" fillId="0" borderId="0" xfId="0" applyNumberFormat="1" applyFont="1" applyFill="1" applyAlignment="1" applyProtection="1">
      <alignment/>
      <protection hidden="1"/>
    </xf>
    <xf numFmtId="4" fontId="10" fillId="0" borderId="0" xfId="0" applyNumberFormat="1" applyFont="1" applyFill="1" applyAlignment="1" applyProtection="1">
      <alignment/>
      <protection hidden="1"/>
    </xf>
    <xf numFmtId="4" fontId="10" fillId="0" borderId="0" xfId="0" applyNumberFormat="1" applyFont="1" applyFill="1" applyAlignment="1" applyProtection="1">
      <alignment/>
      <protection hidden="1" locked="0"/>
    </xf>
    <xf numFmtId="4" fontId="5" fillId="2" borderId="1" xfId="0" applyNumberFormat="1" applyFont="1" applyFill="1" applyBorder="1" applyAlignment="1" applyProtection="1">
      <alignment horizontal="left"/>
      <protection hidden="1" locked="0"/>
    </xf>
    <xf numFmtId="4" fontId="5" fillId="2" borderId="3" xfId="0" applyNumberFormat="1" applyFont="1" applyFill="1" applyBorder="1" applyAlignment="1" applyProtection="1">
      <alignment/>
      <protection hidden="1"/>
    </xf>
    <xf numFmtId="4" fontId="5" fillId="2" borderId="8" xfId="0" applyNumberFormat="1" applyFont="1" applyFill="1" applyBorder="1" applyAlignment="1" applyProtection="1">
      <alignment horizontal="left"/>
      <protection hidden="1" locked="0"/>
    </xf>
    <xf numFmtId="4" fontId="5" fillId="2" borderId="9" xfId="0" applyNumberFormat="1" applyFont="1" applyFill="1" applyBorder="1" applyAlignment="1" applyProtection="1">
      <alignment/>
      <protection hidden="1"/>
    </xf>
    <xf numFmtId="4" fontId="5" fillId="2" borderId="4" xfId="0" applyNumberFormat="1" applyFont="1" applyFill="1" applyBorder="1" applyAlignment="1" applyProtection="1">
      <alignment/>
      <protection hidden="1"/>
    </xf>
    <xf numFmtId="4" fontId="13" fillId="0" borderId="0" xfId="20" applyNumberFormat="1" applyFont="1" applyFill="1" applyAlignment="1" applyProtection="1">
      <alignment/>
      <protection hidden="1"/>
    </xf>
    <xf numFmtId="4" fontId="9" fillId="0" borderId="0" xfId="0" applyNumberFormat="1" applyFont="1" applyFill="1" applyAlignment="1" applyProtection="1">
      <alignment/>
      <protection hidden="1" locked="0"/>
    </xf>
    <xf numFmtId="4" fontId="1" fillId="0" borderId="0" xfId="0" applyNumberFormat="1" applyFont="1" applyFill="1" applyAlignment="1" applyProtection="1">
      <alignment/>
      <protection hidden="1"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0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5.28125" style="2" customWidth="1"/>
    <col min="2" max="2" width="12.140625" style="2" customWidth="1"/>
    <col min="3" max="3" width="30.00390625" style="2" customWidth="1"/>
    <col min="4" max="4" width="15.7109375" style="2" customWidth="1"/>
    <col min="5" max="5" width="20.140625" style="2" customWidth="1"/>
    <col min="6" max="6" width="14.140625" style="4" customWidth="1"/>
    <col min="7" max="12" width="22.8515625" style="2" customWidth="1"/>
    <col min="13" max="13" width="20.8515625" style="2" customWidth="1"/>
    <col min="14" max="14" width="14.421875" style="5" customWidth="1"/>
    <col min="15" max="15" width="13.57421875" style="5" customWidth="1"/>
    <col min="16" max="16" width="13.8515625" style="5" customWidth="1"/>
    <col min="17" max="17" width="15.00390625" style="5" customWidth="1"/>
    <col min="18" max="18" width="13.421875" style="5" customWidth="1"/>
    <col min="19" max="16384" width="9.140625" style="2" customWidth="1"/>
  </cols>
  <sheetData>
    <row r="1" spans="1:5" ht="15.75">
      <c r="A1" s="1" t="s">
        <v>10</v>
      </c>
      <c r="E1" s="3" t="s">
        <v>9</v>
      </c>
    </row>
    <row r="2" spans="1:18" s="7" customFormat="1" ht="30">
      <c r="A2" s="6" t="s">
        <v>39</v>
      </c>
      <c r="N2" s="8"/>
      <c r="O2" s="8"/>
      <c r="P2" s="8"/>
      <c r="Q2" s="8"/>
      <c r="R2" s="8"/>
    </row>
    <row r="3" spans="1:18" s="10" customFormat="1" ht="22.5">
      <c r="A3" s="9" t="s">
        <v>40</v>
      </c>
      <c r="N3" s="11"/>
      <c r="O3" s="11"/>
      <c r="P3" s="11"/>
      <c r="Q3" s="11"/>
      <c r="R3" s="11"/>
    </row>
    <row r="5" ht="15.75">
      <c r="F5" s="2"/>
    </row>
    <row r="6" ht="15.75">
      <c r="F6" s="2"/>
    </row>
    <row r="7" ht="15.75">
      <c r="F7" s="2"/>
    </row>
    <row r="8" ht="15.75">
      <c r="F8" s="2"/>
    </row>
    <row r="9" spans="2:18" s="12" customFormat="1" ht="18.75">
      <c r="B9" s="13" t="s">
        <v>37</v>
      </c>
      <c r="N9" s="14"/>
      <c r="O9" s="14"/>
      <c r="P9" s="14"/>
      <c r="Q9" s="14"/>
      <c r="R9" s="14"/>
    </row>
    <row r="10" ht="15.75">
      <c r="F10" s="2"/>
    </row>
    <row r="11" spans="2:18" s="15" customFormat="1" ht="20.25">
      <c r="B11" s="16" t="s">
        <v>38</v>
      </c>
      <c r="N11" s="17"/>
      <c r="O11" s="17"/>
      <c r="P11" s="17"/>
      <c r="Q11" s="17"/>
      <c r="R11" s="17"/>
    </row>
    <row r="13" spans="2:18" s="18" customFormat="1" ht="12.75">
      <c r="B13" s="19" t="s">
        <v>43</v>
      </c>
      <c r="C13" s="20"/>
      <c r="D13" s="21"/>
      <c r="E13" s="22"/>
      <c r="F13" s="23"/>
      <c r="G13" s="22"/>
      <c r="H13" s="22"/>
      <c r="I13" s="22"/>
      <c r="J13" s="22"/>
      <c r="K13" s="22"/>
      <c r="L13" s="22"/>
      <c r="M13" s="22"/>
      <c r="N13" s="24"/>
      <c r="O13" s="24" t="s">
        <v>1</v>
      </c>
      <c r="P13" s="24" t="s">
        <v>2</v>
      </c>
      <c r="Q13" s="24" t="s">
        <v>2</v>
      </c>
      <c r="R13" s="25" t="s">
        <v>30</v>
      </c>
    </row>
    <row r="14" spans="2:18" ht="15.75">
      <c r="B14" s="26" t="s">
        <v>48</v>
      </c>
      <c r="C14" s="27"/>
      <c r="D14" s="28"/>
      <c r="E14" s="1"/>
      <c r="O14" s="29" t="s">
        <v>3</v>
      </c>
      <c r="P14" s="5" t="s">
        <v>30</v>
      </c>
      <c r="Q14" s="29" t="s">
        <v>4</v>
      </c>
      <c r="R14" s="5" t="s">
        <v>30</v>
      </c>
    </row>
    <row r="15" spans="5:14" ht="15.75">
      <c r="E15" s="1"/>
      <c r="G15" s="1"/>
      <c r="H15" s="1"/>
      <c r="I15" s="1"/>
      <c r="J15" s="1"/>
      <c r="K15" s="1"/>
      <c r="L15" s="1"/>
      <c r="M15" s="1"/>
      <c r="N15" s="29"/>
    </row>
    <row r="16" spans="1:2" ht="18.75">
      <c r="A16" s="13" t="s">
        <v>5</v>
      </c>
      <c r="B16" s="2" t="s">
        <v>16</v>
      </c>
    </row>
    <row r="17" ht="15.75">
      <c r="B17" s="2" t="s">
        <v>17</v>
      </c>
    </row>
    <row r="18" ht="15.75">
      <c r="B18" s="2" t="s">
        <v>18</v>
      </c>
    </row>
    <row r="19" ht="15.75">
      <c r="B19" s="2" t="s">
        <v>19</v>
      </c>
    </row>
    <row r="20" spans="2:5" ht="15.75">
      <c r="B20" s="2" t="s">
        <v>11</v>
      </c>
      <c r="D20" s="2">
        <f>D66+D67+D68</f>
        <v>9</v>
      </c>
      <c r="E20" s="2" t="s">
        <v>13</v>
      </c>
    </row>
    <row r="21" spans="2:5" ht="15.75">
      <c r="B21" s="2" t="s">
        <v>12</v>
      </c>
      <c r="D21" s="2">
        <f>D67</f>
        <v>3</v>
      </c>
      <c r="E21" s="2" t="s">
        <v>13</v>
      </c>
    </row>
    <row r="22" spans="2:5" ht="15.75">
      <c r="B22" s="2" t="s">
        <v>14</v>
      </c>
      <c r="D22" s="2">
        <f>D67*10000</f>
        <v>30000</v>
      </c>
      <c r="E22" s="2" t="s">
        <v>20</v>
      </c>
    </row>
    <row r="23" spans="2:5" ht="15.75">
      <c r="B23" s="2" t="s">
        <v>15</v>
      </c>
      <c r="D23" s="2">
        <f>D66</f>
        <v>2</v>
      </c>
      <c r="E23" s="2" t="s">
        <v>26</v>
      </c>
    </row>
    <row r="24" spans="2:17" ht="15.75">
      <c r="B24" s="2" t="s">
        <v>44</v>
      </c>
      <c r="D24" s="30">
        <v>7500</v>
      </c>
      <c r="E24" s="1" t="s">
        <v>25</v>
      </c>
      <c r="F24" s="31" t="str">
        <f>IF(Q24&lt;1,"goed","fout")</f>
        <v>goed</v>
      </c>
      <c r="G24" s="32"/>
      <c r="H24" s="32"/>
      <c r="I24" s="32"/>
      <c r="J24" s="32"/>
      <c r="K24" s="32"/>
      <c r="L24" s="32"/>
      <c r="M24" s="32"/>
      <c r="O24" s="33">
        <f>D22/(D20-D21-D23)</f>
        <v>7500</v>
      </c>
      <c r="P24" s="5">
        <f>D24-O24</f>
        <v>0</v>
      </c>
      <c r="Q24" s="33">
        <f>ABS(P24)</f>
        <v>0</v>
      </c>
    </row>
    <row r="25" spans="2:17" ht="15.75">
      <c r="B25" s="2" t="s">
        <v>45</v>
      </c>
      <c r="D25" s="34">
        <v>122222</v>
      </c>
      <c r="E25" s="2" t="s">
        <v>20</v>
      </c>
      <c r="F25" s="31" t="str">
        <f>IF(Q25&lt;10,"goed","fout")</f>
        <v>fout</v>
      </c>
      <c r="G25" s="32"/>
      <c r="H25" s="32"/>
      <c r="I25" s="32"/>
      <c r="J25" s="32"/>
      <c r="K25" s="32"/>
      <c r="L25" s="32"/>
      <c r="M25" s="32"/>
      <c r="O25" s="33">
        <f>O24*D20</f>
        <v>67500</v>
      </c>
      <c r="P25" s="5">
        <f>D25-O25</f>
        <v>54722</v>
      </c>
      <c r="Q25" s="33">
        <f>ABS(P25)</f>
        <v>54722</v>
      </c>
    </row>
    <row r="27" spans="1:17" ht="15.75">
      <c r="A27" s="35"/>
      <c r="B27" s="19" t="s">
        <v>46</v>
      </c>
      <c r="C27" s="20"/>
      <c r="D27" s="36"/>
      <c r="E27" s="37"/>
      <c r="F27" s="31"/>
      <c r="G27" s="32"/>
      <c r="H27" s="32"/>
      <c r="I27" s="32"/>
      <c r="J27" s="32"/>
      <c r="K27" s="32"/>
      <c r="L27" s="32"/>
      <c r="M27" s="32"/>
      <c r="O27" s="33"/>
      <c r="Q27" s="33"/>
    </row>
    <row r="28" spans="1:17" ht="15.75">
      <c r="A28" s="35"/>
      <c r="B28" s="26" t="s">
        <v>47</v>
      </c>
      <c r="C28" s="38"/>
      <c r="D28" s="39"/>
      <c r="E28" s="40"/>
      <c r="F28" s="31"/>
      <c r="G28" s="32"/>
      <c r="H28" s="32"/>
      <c r="I28" s="32"/>
      <c r="J28" s="32"/>
      <c r="K28" s="32"/>
      <c r="L28" s="32"/>
      <c r="M28" s="32"/>
      <c r="O28" s="33"/>
      <c r="Q28" s="33"/>
    </row>
    <row r="31" spans="1:2" ht="18.75">
      <c r="A31" s="12" t="s">
        <v>27</v>
      </c>
      <c r="B31" s="2" t="s">
        <v>16</v>
      </c>
    </row>
    <row r="32" ht="15.75">
      <c r="B32" s="2" t="s">
        <v>17</v>
      </c>
    </row>
    <row r="33" ht="15.75">
      <c r="B33" s="2" t="s">
        <v>18</v>
      </c>
    </row>
    <row r="34" ht="15.75">
      <c r="B34" s="2" t="s">
        <v>19</v>
      </c>
    </row>
    <row r="35" spans="2:5" ht="15.75">
      <c r="B35" s="2" t="s">
        <v>11</v>
      </c>
      <c r="D35" s="2">
        <f>D67+D68+D69+2</f>
        <v>17</v>
      </c>
      <c r="E35" s="2" t="s">
        <v>13</v>
      </c>
    </row>
    <row r="36" spans="2:5" ht="15.75">
      <c r="B36" s="2" t="s">
        <v>12</v>
      </c>
      <c r="D36" s="2">
        <f>D69</f>
        <v>8</v>
      </c>
      <c r="E36" s="2" t="s">
        <v>13</v>
      </c>
    </row>
    <row r="37" spans="2:5" ht="15.75">
      <c r="B37" s="2" t="s">
        <v>42</v>
      </c>
      <c r="D37" s="2">
        <f>D66*100000</f>
        <v>200000</v>
      </c>
      <c r="E37" s="2" t="s">
        <v>20</v>
      </c>
    </row>
    <row r="38" spans="1:5" ht="15.75">
      <c r="A38" s="1"/>
      <c r="B38" s="2" t="s">
        <v>15</v>
      </c>
      <c r="D38" s="2">
        <f>D68</f>
        <v>4</v>
      </c>
      <c r="E38" s="2" t="s">
        <v>26</v>
      </c>
    </row>
    <row r="39" spans="2:5" ht="15.75">
      <c r="B39" s="2" t="s">
        <v>24</v>
      </c>
      <c r="D39" s="2">
        <f>D68*100000</f>
        <v>400000</v>
      </c>
      <c r="E39" s="2" t="s">
        <v>20</v>
      </c>
    </row>
    <row r="40" spans="2:17" ht="15.75">
      <c r="B40" s="2" t="s">
        <v>21</v>
      </c>
      <c r="D40" s="30">
        <v>33333</v>
      </c>
      <c r="E40" s="1" t="s">
        <v>25</v>
      </c>
      <c r="F40" s="31" t="str">
        <f>IF(Q40&lt;1,"goed","fout")</f>
        <v>fout</v>
      </c>
      <c r="G40" s="32"/>
      <c r="H40" s="32"/>
      <c r="I40" s="32"/>
      <c r="J40" s="32"/>
      <c r="K40" s="32"/>
      <c r="L40" s="32"/>
      <c r="M40" s="32"/>
      <c r="O40" s="33">
        <f>D37/(D35-D36-D38)</f>
        <v>40000</v>
      </c>
      <c r="P40" s="5">
        <f>D40-O40</f>
        <v>-6667</v>
      </c>
      <c r="Q40" s="33">
        <f>ABS(P40)</f>
        <v>6667</v>
      </c>
    </row>
    <row r="41" spans="2:17" ht="15.75">
      <c r="B41" s="2" t="s">
        <v>28</v>
      </c>
      <c r="D41" s="30">
        <v>83333</v>
      </c>
      <c r="E41" s="1" t="s">
        <v>25</v>
      </c>
      <c r="F41" s="31" t="str">
        <f>IF(Q41&lt;1,"goed","fout")</f>
        <v>fout</v>
      </c>
      <c r="G41" s="32"/>
      <c r="H41" s="32"/>
      <c r="I41" s="32"/>
      <c r="J41" s="32"/>
      <c r="K41" s="32"/>
      <c r="L41" s="32"/>
      <c r="M41" s="32"/>
      <c r="O41" s="33">
        <f>(D37+D39)/(D35-D36-D38)</f>
        <v>120000</v>
      </c>
      <c r="P41" s="5">
        <f>D41-O41</f>
        <v>-36667</v>
      </c>
      <c r="Q41" s="33">
        <f>ABS(P41)</f>
        <v>36667</v>
      </c>
    </row>
    <row r="43" spans="4:17" ht="15.75">
      <c r="D43" s="41"/>
      <c r="F43" s="31"/>
      <c r="G43" s="32"/>
      <c r="H43" s="32"/>
      <c r="I43" s="32"/>
      <c r="J43" s="32"/>
      <c r="K43" s="32"/>
      <c r="L43" s="32"/>
      <c r="M43" s="32"/>
      <c r="O43" s="33"/>
      <c r="Q43" s="33"/>
    </row>
    <row r="44" spans="2:3" ht="15.75">
      <c r="B44" s="1"/>
      <c r="C44" s="32"/>
    </row>
    <row r="45" spans="2:17" ht="15.75">
      <c r="B45" s="1"/>
      <c r="E45" s="32"/>
      <c r="F45" s="42"/>
      <c r="G45" s="32"/>
      <c r="H45" s="32"/>
      <c r="I45" s="32"/>
      <c r="J45" s="32"/>
      <c r="K45" s="32"/>
      <c r="L45" s="32"/>
      <c r="M45" s="32"/>
      <c r="N45" s="33"/>
      <c r="O45" s="33"/>
      <c r="P45" s="33"/>
      <c r="Q45" s="33"/>
    </row>
    <row r="46" spans="1:2" ht="18.75">
      <c r="A46" s="12" t="s">
        <v>29</v>
      </c>
      <c r="B46" s="2" t="s">
        <v>16</v>
      </c>
    </row>
    <row r="47" ht="15.75">
      <c r="B47" s="2" t="s">
        <v>17</v>
      </c>
    </row>
    <row r="48" spans="1:2" ht="15.75">
      <c r="A48" s="1"/>
      <c r="B48" s="2" t="s">
        <v>18</v>
      </c>
    </row>
    <row r="49" ht="15.75">
      <c r="B49" s="2" t="s">
        <v>19</v>
      </c>
    </row>
    <row r="50" spans="2:5" ht="15.75">
      <c r="B50" s="2" t="s">
        <v>11</v>
      </c>
      <c r="D50" s="2">
        <f>D66+D68+D69+3</f>
        <v>17</v>
      </c>
      <c r="E50" s="2" t="s">
        <v>13</v>
      </c>
    </row>
    <row r="51" spans="2:5" ht="15.75">
      <c r="B51" s="2" t="s">
        <v>12</v>
      </c>
      <c r="D51" s="2">
        <f>D66</f>
        <v>2</v>
      </c>
      <c r="E51" s="2" t="s">
        <v>13</v>
      </c>
    </row>
    <row r="52" spans="2:5" ht="15.75">
      <c r="B52" s="2" t="s">
        <v>14</v>
      </c>
      <c r="D52" s="2">
        <f>D67*100000</f>
        <v>300000</v>
      </c>
      <c r="E52" s="2" t="s">
        <v>20</v>
      </c>
    </row>
    <row r="53" spans="2:5" ht="15.75">
      <c r="B53" s="2" t="s">
        <v>15</v>
      </c>
      <c r="D53" s="2">
        <f>D68</f>
        <v>4</v>
      </c>
      <c r="E53" s="2" t="s">
        <v>26</v>
      </c>
    </row>
    <row r="54" spans="2:5" ht="15.75">
      <c r="B54" s="2" t="s">
        <v>24</v>
      </c>
      <c r="D54" s="2">
        <f>D69*40000</f>
        <v>320000</v>
      </c>
      <c r="E54" s="2" t="s">
        <v>20</v>
      </c>
    </row>
    <row r="55" spans="2:17" ht="15.75">
      <c r="B55" s="2" t="s">
        <v>21</v>
      </c>
      <c r="D55" s="30">
        <v>44444</v>
      </c>
      <c r="E55" s="1" t="s">
        <v>25</v>
      </c>
      <c r="F55" s="31" t="str">
        <f>IF(Q55&lt;1,"goed","fout")</f>
        <v>fout</v>
      </c>
      <c r="G55" s="32"/>
      <c r="H55" s="32"/>
      <c r="I55" s="32"/>
      <c r="J55" s="32"/>
      <c r="K55" s="32"/>
      <c r="L55" s="32"/>
      <c r="M55" s="32"/>
      <c r="O55" s="33">
        <f>D52/(D50-D51-D53)</f>
        <v>27272.727272727272</v>
      </c>
      <c r="P55" s="5">
        <f>D55-O55</f>
        <v>17171.272727272728</v>
      </c>
      <c r="Q55" s="33">
        <f>ABS(P55)</f>
        <v>17171.272727272728</v>
      </c>
    </row>
    <row r="56" spans="2:17" ht="15.75">
      <c r="B56" s="2" t="s">
        <v>22</v>
      </c>
      <c r="D56" s="34">
        <v>622222</v>
      </c>
      <c r="E56" s="2" t="s">
        <v>20</v>
      </c>
      <c r="F56" s="31" t="str">
        <f>IF(Q56&lt;29,"goed","fout")</f>
        <v>fout</v>
      </c>
      <c r="G56" s="32"/>
      <c r="H56" s="32"/>
      <c r="I56" s="32"/>
      <c r="J56" s="32"/>
      <c r="K56" s="32"/>
      <c r="L56" s="32"/>
      <c r="M56" s="32"/>
      <c r="O56" s="33">
        <f>O55*D50</f>
        <v>463636.36363636365</v>
      </c>
      <c r="P56" s="5">
        <f>D56-O56</f>
        <v>158585.63636363635</v>
      </c>
      <c r="Q56" s="33">
        <f>ABS(P56)</f>
        <v>158585.63636363635</v>
      </c>
    </row>
    <row r="57" spans="2:17" ht="15.75">
      <c r="B57" s="2" t="s">
        <v>28</v>
      </c>
      <c r="D57" s="30">
        <v>71111</v>
      </c>
      <c r="E57" s="1" t="s">
        <v>25</v>
      </c>
      <c r="F57" s="31" t="str">
        <f>IF(Q57&lt;1,"goed","fout")</f>
        <v>fout</v>
      </c>
      <c r="G57" s="32"/>
      <c r="H57" s="32"/>
      <c r="I57" s="32"/>
      <c r="J57" s="32"/>
      <c r="K57" s="32"/>
      <c r="L57" s="32"/>
      <c r="M57" s="32"/>
      <c r="O57" s="33">
        <f>(D52+D54)/(D50-D51-D53)</f>
        <v>56363.63636363636</v>
      </c>
      <c r="P57" s="5">
        <f>D57-O57</f>
        <v>14747.36363636364</v>
      </c>
      <c r="Q57" s="33">
        <f>ABS(P57)</f>
        <v>14747.36363636364</v>
      </c>
    </row>
    <row r="58" spans="1:17" ht="15.75">
      <c r="A58" s="1"/>
      <c r="B58" s="2" t="s">
        <v>23</v>
      </c>
      <c r="D58" s="34">
        <v>995555</v>
      </c>
      <c r="E58" s="2" t="s">
        <v>20</v>
      </c>
      <c r="F58" s="31" t="str">
        <f>IF(Q58&lt;29,"goed","fout")</f>
        <v>fout</v>
      </c>
      <c r="G58" s="32"/>
      <c r="H58" s="32"/>
      <c r="I58" s="32"/>
      <c r="J58" s="32"/>
      <c r="K58" s="32"/>
      <c r="L58" s="32"/>
      <c r="M58" s="32"/>
      <c r="O58" s="33">
        <f>O57*D50</f>
        <v>958181.8181818181</v>
      </c>
      <c r="P58" s="5">
        <f>D58-O58</f>
        <v>37373.18181818188</v>
      </c>
      <c r="Q58" s="33">
        <f>ABS(P58)</f>
        <v>37373.18181818188</v>
      </c>
    </row>
    <row r="59" spans="2:4" ht="15.75">
      <c r="B59" s="1"/>
      <c r="C59" s="32"/>
      <c r="D59" s="1"/>
    </row>
    <row r="60" ht="15.75">
      <c r="B60" s="1"/>
    </row>
    <row r="61" spans="2:4" ht="15.75">
      <c r="B61" s="1"/>
      <c r="C61" s="32"/>
      <c r="D61" s="1"/>
    </row>
    <row r="62" spans="1:18" s="12" customFormat="1" ht="18.75">
      <c r="A62" s="43"/>
      <c r="B62" s="44" t="s">
        <v>41</v>
      </c>
      <c r="C62" s="43"/>
      <c r="D62" s="43"/>
      <c r="E62" s="43"/>
      <c r="F62" s="45"/>
      <c r="N62" s="14"/>
      <c r="O62" s="14"/>
      <c r="P62" s="14"/>
      <c r="Q62" s="14"/>
      <c r="R62" s="14"/>
    </row>
    <row r="63" spans="1:18" s="12" customFormat="1" ht="18.75">
      <c r="A63" s="43"/>
      <c r="B63" s="44" t="s">
        <v>6</v>
      </c>
      <c r="C63" s="43"/>
      <c r="D63" s="43"/>
      <c r="E63" s="43"/>
      <c r="F63" s="45"/>
      <c r="N63" s="14"/>
      <c r="O63" s="14"/>
      <c r="P63" s="14"/>
      <c r="Q63" s="14"/>
      <c r="R63" s="14"/>
    </row>
    <row r="64" spans="1:18" s="12" customFormat="1" ht="18.75">
      <c r="A64" s="43"/>
      <c r="B64" s="44" t="s">
        <v>7</v>
      </c>
      <c r="C64" s="43"/>
      <c r="D64" s="43"/>
      <c r="E64" s="43"/>
      <c r="F64" s="45"/>
      <c r="N64" s="14"/>
      <c r="O64" s="14"/>
      <c r="P64" s="14"/>
      <c r="Q64" s="14"/>
      <c r="R64" s="14"/>
    </row>
    <row r="65" spans="1:17" ht="15.75">
      <c r="A65" s="46"/>
      <c r="B65" s="46"/>
      <c r="C65" s="46"/>
      <c r="D65" s="46"/>
      <c r="E65" s="47"/>
      <c r="F65" s="42"/>
      <c r="G65" s="32"/>
      <c r="H65" s="32"/>
      <c r="I65" s="32"/>
      <c r="J65" s="32"/>
      <c r="K65" s="32"/>
      <c r="L65" s="32"/>
      <c r="M65" s="32"/>
      <c r="N65" s="33"/>
      <c r="O65" s="33"/>
      <c r="P65" s="33"/>
      <c r="Q65" s="33"/>
    </row>
    <row r="66" spans="1:18" s="15" customFormat="1" ht="20.25">
      <c r="A66" s="2"/>
      <c r="B66" s="48" t="s">
        <v>36</v>
      </c>
      <c r="C66" s="49"/>
      <c r="D66" s="30">
        <v>2</v>
      </c>
      <c r="E66" s="2"/>
      <c r="N66" s="17"/>
      <c r="O66" s="17"/>
      <c r="P66" s="17"/>
      <c r="Q66" s="17"/>
      <c r="R66" s="17"/>
    </row>
    <row r="67" spans="2:4" ht="15.75">
      <c r="B67" s="50" t="s">
        <v>34</v>
      </c>
      <c r="C67" s="51"/>
      <c r="D67" s="30">
        <v>3</v>
      </c>
    </row>
    <row r="68" spans="1:18" s="12" customFormat="1" ht="18.75">
      <c r="A68" s="2"/>
      <c r="B68" s="50" t="s">
        <v>0</v>
      </c>
      <c r="C68" s="51"/>
      <c r="D68" s="30">
        <v>4</v>
      </c>
      <c r="E68" s="2"/>
      <c r="F68" s="45"/>
      <c r="N68" s="14"/>
      <c r="O68" s="14"/>
      <c r="P68" s="14"/>
      <c r="Q68" s="14"/>
      <c r="R68" s="14"/>
    </row>
    <row r="69" spans="1:18" s="43" customFormat="1" ht="18.75">
      <c r="A69" s="2"/>
      <c r="B69" s="52"/>
      <c r="C69" s="28"/>
      <c r="D69" s="30">
        <v>8</v>
      </c>
      <c r="E69" s="2"/>
      <c r="N69" s="14"/>
      <c r="O69" s="14"/>
      <c r="P69" s="14"/>
      <c r="Q69" s="14"/>
      <c r="R69" s="14"/>
    </row>
    <row r="70" spans="6:18" s="12" customFormat="1" ht="18.75">
      <c r="F70" s="45"/>
      <c r="N70" s="14"/>
      <c r="O70" s="14"/>
      <c r="P70" s="14"/>
      <c r="Q70" s="14"/>
      <c r="R70" s="14"/>
    </row>
    <row r="71" spans="1:18" s="12" customFormat="1" ht="20.25">
      <c r="A71" s="15"/>
      <c r="B71" s="53" t="s">
        <v>8</v>
      </c>
      <c r="C71" s="15"/>
      <c r="D71" s="15"/>
      <c r="E71" s="15"/>
      <c r="F71" s="45"/>
      <c r="N71" s="14"/>
      <c r="O71" s="14"/>
      <c r="P71" s="14"/>
      <c r="Q71" s="14"/>
      <c r="R71" s="14"/>
    </row>
    <row r="72" spans="1:18" s="15" customFormat="1" ht="20.25">
      <c r="A72" s="2"/>
      <c r="B72" s="46"/>
      <c r="C72" s="46"/>
      <c r="D72" s="46"/>
      <c r="E72" s="46"/>
      <c r="N72" s="17"/>
      <c r="O72" s="17"/>
      <c r="P72" s="17"/>
      <c r="Q72" s="17"/>
      <c r="R72" s="17"/>
    </row>
    <row r="73" spans="2:5" ht="18.75">
      <c r="B73" s="44" t="s">
        <v>32</v>
      </c>
      <c r="C73" s="43"/>
      <c r="D73" s="43"/>
      <c r="E73" s="43"/>
    </row>
    <row r="74" spans="2:5" ht="18.75">
      <c r="B74" s="44" t="s">
        <v>35</v>
      </c>
      <c r="C74" s="54"/>
      <c r="D74" s="44"/>
      <c r="E74" s="43"/>
    </row>
    <row r="75" spans="2:17" ht="18.75">
      <c r="B75" s="44" t="s">
        <v>31</v>
      </c>
      <c r="C75" s="43"/>
      <c r="D75" s="43"/>
      <c r="E75" s="43"/>
      <c r="G75" s="32"/>
      <c r="H75" s="32"/>
      <c r="I75" s="32"/>
      <c r="J75" s="32"/>
      <c r="K75" s="32"/>
      <c r="L75" s="32"/>
      <c r="M75" s="32"/>
      <c r="N75" s="33"/>
      <c r="O75" s="33"/>
      <c r="P75" s="33"/>
      <c r="Q75" s="33"/>
    </row>
    <row r="76" spans="2:5" ht="18.75">
      <c r="B76" s="13"/>
      <c r="C76" s="55"/>
      <c r="D76" s="13"/>
      <c r="E76" s="12"/>
    </row>
    <row r="77" spans="1:5" ht="20.25">
      <c r="A77" s="1"/>
      <c r="B77" s="16" t="s">
        <v>33</v>
      </c>
      <c r="C77" s="15"/>
      <c r="D77" s="15"/>
      <c r="E77" s="15"/>
    </row>
    <row r="79" spans="3:6" ht="15.75">
      <c r="C79" s="1"/>
      <c r="F79" s="2"/>
    </row>
    <row r="80" spans="3:6" ht="15.75">
      <c r="C80" s="1"/>
      <c r="D80" s="32"/>
      <c r="F80" s="2"/>
    </row>
    <row r="81" spans="3:6" ht="15.75">
      <c r="C81" s="1"/>
      <c r="F81" s="32"/>
    </row>
    <row r="82" ht="15.75">
      <c r="F82" s="2"/>
    </row>
    <row r="83" ht="15.75">
      <c r="F83" s="2"/>
    </row>
    <row r="84" spans="2:3" ht="15.75">
      <c r="B84" s="1"/>
      <c r="C84" s="32"/>
    </row>
    <row r="85" spans="2:17" ht="15.75">
      <c r="B85" s="1"/>
      <c r="E85" s="32"/>
      <c r="F85" s="42"/>
      <c r="G85" s="32"/>
      <c r="H85" s="32"/>
      <c r="I85" s="32"/>
      <c r="J85" s="32"/>
      <c r="K85" s="32"/>
      <c r="L85" s="32"/>
      <c r="M85" s="32"/>
      <c r="N85" s="33"/>
      <c r="O85" s="33"/>
      <c r="P85" s="33"/>
      <c r="Q85" s="33"/>
    </row>
    <row r="88" spans="1:2" ht="15.75">
      <c r="A88" s="1"/>
      <c r="B88" s="1"/>
    </row>
    <row r="89" spans="2:4" ht="15.75">
      <c r="B89" s="1"/>
      <c r="C89" s="32"/>
      <c r="D89" s="1"/>
    </row>
    <row r="90" ht="15.75">
      <c r="B90" s="1"/>
    </row>
    <row r="91" spans="2:4" ht="15.75">
      <c r="B91" s="1"/>
      <c r="C91" s="32"/>
      <c r="D91" s="1"/>
    </row>
    <row r="92" ht="15.75">
      <c r="B92" s="1"/>
    </row>
    <row r="93" ht="15.75">
      <c r="B93" s="1"/>
    </row>
    <row r="94" spans="2:3" ht="15.75">
      <c r="B94" s="1"/>
      <c r="C94" s="32"/>
    </row>
    <row r="95" ht="15.75">
      <c r="B95" s="1"/>
    </row>
    <row r="96" spans="2:17" ht="15.75">
      <c r="B96" s="1"/>
      <c r="E96" s="32"/>
      <c r="F96" s="42"/>
      <c r="G96" s="32"/>
      <c r="H96" s="32"/>
      <c r="I96" s="32"/>
      <c r="J96" s="32"/>
      <c r="K96" s="32"/>
      <c r="L96" s="32"/>
      <c r="M96" s="32"/>
      <c r="N96" s="33"/>
      <c r="O96" s="33"/>
      <c r="P96" s="33"/>
      <c r="Q96" s="33"/>
    </row>
    <row r="99" spans="1:4" ht="15.75">
      <c r="A99" s="1"/>
      <c r="B99" s="1"/>
      <c r="C99" s="32"/>
      <c r="D99" s="1"/>
    </row>
    <row r="100" ht="15.75">
      <c r="B100" s="1"/>
    </row>
    <row r="101" ht="15.75">
      <c r="B101" s="1"/>
    </row>
    <row r="102" ht="15.75">
      <c r="B102" s="1"/>
    </row>
    <row r="103" spans="2:4" ht="15.75">
      <c r="B103" s="1"/>
      <c r="C103" s="32"/>
      <c r="D103" s="1"/>
    </row>
    <row r="104" spans="2:4" ht="15.75">
      <c r="B104" s="1"/>
      <c r="C104" s="32"/>
      <c r="D104" s="1"/>
    </row>
    <row r="105" ht="15.75">
      <c r="B105" s="1"/>
    </row>
    <row r="106" spans="2:17" ht="15.75">
      <c r="B106" s="1"/>
      <c r="E106" s="32"/>
      <c r="F106" s="42"/>
      <c r="G106" s="32"/>
      <c r="H106" s="32"/>
      <c r="I106" s="32"/>
      <c r="J106" s="32"/>
      <c r="K106" s="32"/>
      <c r="L106" s="32"/>
      <c r="M106" s="32"/>
      <c r="N106" s="33"/>
      <c r="O106" s="33"/>
      <c r="P106" s="33"/>
      <c r="Q106" s="33"/>
    </row>
    <row r="107" ht="15.75">
      <c r="B107" s="1"/>
    </row>
    <row r="110" spans="1:2" ht="15.75">
      <c r="A110" s="1"/>
      <c r="B110" s="1"/>
    </row>
    <row r="111" spans="2:4" ht="15.75">
      <c r="B111" s="1"/>
      <c r="C111" s="32"/>
      <c r="D111" s="1"/>
    </row>
    <row r="112" ht="15.75">
      <c r="B112" s="1"/>
    </row>
    <row r="113" spans="2:4" ht="15.75">
      <c r="B113" s="1"/>
      <c r="C113" s="32"/>
      <c r="D113" s="1"/>
    </row>
    <row r="114" ht="15.75">
      <c r="B114" s="1"/>
    </row>
    <row r="115" ht="15.75">
      <c r="B115" s="1"/>
    </row>
    <row r="116" spans="2:3" ht="15.75">
      <c r="B116" s="1"/>
      <c r="C116" s="32"/>
    </row>
    <row r="117" spans="2:17" ht="15.75">
      <c r="B117" s="1"/>
      <c r="E117" s="32"/>
      <c r="F117" s="42"/>
      <c r="G117" s="32"/>
      <c r="H117" s="32"/>
      <c r="I117" s="32"/>
      <c r="J117" s="32"/>
      <c r="K117" s="32"/>
      <c r="L117" s="32"/>
      <c r="M117" s="32"/>
      <c r="N117" s="33"/>
      <c r="O117" s="33"/>
      <c r="P117" s="33"/>
      <c r="Q117" s="33"/>
    </row>
    <row r="118" ht="15.75">
      <c r="B118" s="1"/>
    </row>
    <row r="121" spans="1:2" ht="15.75">
      <c r="A121" s="1"/>
      <c r="B121" s="1"/>
    </row>
    <row r="122" ht="15.75">
      <c r="B122" s="1"/>
    </row>
    <row r="123" spans="2:4" ht="15.75">
      <c r="B123" s="1"/>
      <c r="C123" s="32"/>
      <c r="D123" s="1"/>
    </row>
    <row r="124" ht="15.75">
      <c r="B124" s="1"/>
    </row>
    <row r="125" spans="2:3" ht="15.75">
      <c r="B125" s="1"/>
      <c r="C125" s="32"/>
    </row>
    <row r="126" ht="15.75">
      <c r="B126" s="1"/>
    </row>
    <row r="127" spans="2:4" ht="15.75">
      <c r="B127" s="1"/>
      <c r="C127" s="32"/>
      <c r="D127" s="1"/>
    </row>
    <row r="128" ht="15.75">
      <c r="B128" s="1"/>
    </row>
    <row r="129" ht="15.75">
      <c r="B129" s="1"/>
    </row>
    <row r="130" spans="2:17" ht="15.75">
      <c r="B130" s="1"/>
      <c r="E130" s="32"/>
      <c r="F130" s="42"/>
      <c r="G130" s="32"/>
      <c r="H130" s="32"/>
      <c r="I130" s="32"/>
      <c r="J130" s="32"/>
      <c r="K130" s="32"/>
      <c r="L130" s="32"/>
      <c r="M130" s="32"/>
      <c r="N130" s="33"/>
      <c r="O130" s="33"/>
      <c r="P130" s="33"/>
      <c r="Q130" s="33"/>
    </row>
    <row r="133" spans="1:2" ht="15.75">
      <c r="A133" s="1"/>
      <c r="B133" s="1"/>
    </row>
    <row r="134" spans="2:4" ht="15.75">
      <c r="B134" s="1"/>
      <c r="C134" s="32"/>
      <c r="D134" s="1"/>
    </row>
    <row r="135" ht="15.75">
      <c r="B135" s="1"/>
    </row>
    <row r="136" spans="2:4" ht="15.75">
      <c r="B136" s="1"/>
      <c r="C136" s="32"/>
      <c r="D136" s="1"/>
    </row>
    <row r="137" ht="15.75">
      <c r="B137" s="1"/>
    </row>
    <row r="138" ht="15.75">
      <c r="B138" s="1"/>
    </row>
    <row r="139" spans="2:3" ht="15.75">
      <c r="B139" s="1"/>
      <c r="C139" s="32"/>
    </row>
    <row r="140" spans="2:17" ht="15.75">
      <c r="B140" s="1"/>
      <c r="E140" s="32"/>
      <c r="F140" s="42"/>
      <c r="G140" s="32"/>
      <c r="H140" s="32"/>
      <c r="I140" s="32"/>
      <c r="J140" s="32"/>
      <c r="K140" s="32"/>
      <c r="L140" s="32"/>
      <c r="M140" s="32"/>
      <c r="N140" s="33"/>
      <c r="O140" s="33"/>
      <c r="P140" s="33"/>
      <c r="Q140" s="33"/>
    </row>
  </sheetData>
  <sheetProtection password="DB98" sheet="1" objects="1" scenarios="1"/>
  <hyperlinks>
    <hyperlink ref="B71" location="Sheet1!D1" display="naar boven"/>
  </hyperlink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van Valburch</dc:creator>
  <cp:keywords/>
  <dc:description>www.rendement-havo.nl</dc:description>
  <cp:lastModifiedBy>roelvv</cp:lastModifiedBy>
  <dcterms:created xsi:type="dcterms:W3CDTF">2000-07-15T19:44:23Z</dcterms:created>
  <dcterms:modified xsi:type="dcterms:W3CDTF">2001-11-28T09:20:41Z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